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assilo.henike\Downloads\"/>
    </mc:Choice>
  </mc:AlternateContent>
  <xr:revisionPtr revIDLastSave="0" documentId="13_ncr:1_{6CDC62A0-E4C9-4BE5-8760-9FB66EB25A2B}" xr6:coauthVersionLast="47" xr6:coauthVersionMax="47" xr10:uidLastSave="{00000000-0000-0000-0000-000000000000}"/>
  <bookViews>
    <workbookView xWindow="-120" yWindow="-120" windowWidth="29040" windowHeight="15720" tabRatio="500" activeTab="2" xr2:uid="{00000000-000D-0000-FFFF-FFFF00000000}"/>
  </bookViews>
  <sheets>
    <sheet name="Overview" sheetId="1" r:id="rId1"/>
    <sheet name="Scorecard" sheetId="2" r:id="rId2"/>
    <sheet name="Scoring guide" sheetId="3" r:id="rId3"/>
  </sheet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K25" i="2" l="1"/>
  <c r="L25" i="2" s="1"/>
  <c r="L24" i="2"/>
  <c r="K24" i="2"/>
  <c r="K23" i="2"/>
  <c r="L23" i="2" s="1"/>
  <c r="L22" i="2"/>
  <c r="K22" i="2"/>
  <c r="L21" i="2"/>
  <c r="K21" i="2"/>
  <c r="L20" i="2"/>
  <c r="K20" i="2"/>
  <c r="L19" i="2"/>
  <c r="K19" i="2"/>
  <c r="L18" i="2"/>
  <c r="K18" i="2"/>
  <c r="L17" i="2"/>
  <c r="K17" i="2"/>
  <c r="L16" i="2"/>
  <c r="K16" i="2"/>
  <c r="K15" i="2"/>
  <c r="L15" i="2" s="1"/>
  <c r="K14" i="2"/>
  <c r="L14" i="2" s="1"/>
  <c r="K13" i="2"/>
  <c r="L13" i="2" s="1"/>
  <c r="K12" i="2"/>
  <c r="L12" i="2" s="1"/>
  <c r="K11" i="2"/>
  <c r="L11" i="2" s="1"/>
  <c r="K10" i="2"/>
  <c r="L10" i="2" s="1"/>
  <c r="K9" i="2"/>
  <c r="L9" i="2" s="1"/>
  <c r="K8" i="2"/>
  <c r="L8" i="2" s="1"/>
  <c r="K7" i="2"/>
  <c r="L7" i="2" s="1"/>
  <c r="K6" i="2"/>
  <c r="L6" i="2" s="1"/>
  <c r="K5" i="2"/>
  <c r="H17" i="1"/>
  <c r="H16" i="1"/>
  <c r="H15" i="1"/>
  <c r="H14" i="1"/>
  <c r="H13" i="1"/>
  <c r="H12" i="1"/>
  <c r="H11" i="1"/>
  <c r="H10" i="1"/>
  <c r="H9" i="1"/>
  <c r="H8" i="1"/>
  <c r="H7" i="1"/>
  <c r="H6" i="1"/>
  <c r="H5" i="1"/>
  <c r="H4" i="1"/>
  <c r="H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6" authorId="0" shapeId="0" xr:uid="{00000000-0006-0000-0100-000001000000}">
      <text>
        <r>
          <rPr>
            <sz val="10"/>
            <rFont val="Arial"/>
            <family val="2"/>
          </rPr>
          <t>Rate 1 to 5. See the Scoring guide tab for what 5, 3, and 1 mean.</t>
        </r>
      </text>
    </comment>
    <comment ref="J6" authorId="0" shapeId="0" xr:uid="{00000000-0006-0000-0100-000002000000}">
      <text>
        <r>
          <rPr>
            <sz val="10"/>
            <rFont val="Arial"/>
            <family val="2"/>
          </rPr>
          <t>Pass after IT reviews certificates. Fail excludes the vendor from the ranking. Check means pending.</t>
        </r>
      </text>
    </comment>
  </commentList>
</comments>
</file>

<file path=xl/sharedStrings.xml><?xml version="1.0" encoding="utf-8"?>
<sst xmlns="http://schemas.openxmlformats.org/spreadsheetml/2006/main" count="219" uniqueCount="165">
  <si>
    <t>Technology Scouting Software Comparison 2026</t>
  </si>
  <si>
    <t>Name</t>
  </si>
  <si>
    <t>Category</t>
  </si>
  <si>
    <t>Description</t>
  </si>
  <si>
    <t>Pros</t>
  </si>
  <si>
    <t>Cons</t>
  </si>
  <si>
    <t>Pricing</t>
  </si>
  <si>
    <t>Security</t>
  </si>
  <si>
    <t>Indicative score</t>
  </si>
  <si>
    <t>ITONICS</t>
  </si>
  <si>
    <t>Strategic portfolio intelligence</t>
  </si>
  <si>
    <t>ITONICS stores technologies, trends, startups, and projects as linked records. The Radar plots them by any property, and the Workflow moves a technology through phases and gates. Prism, the built-in AI, scouts the web and a curated signal pool, drafts evaluations, and flags projects to stop, scale, or start.</t>
  </si>
  <si>
    <t>• A scouted technology reaches a gate decision inside the same platform
• Unlimited viewing users, so engineers, business units, and executives work from one landscape
• PowerPoint export with configurable templates, Power BI and Tableau dashboards, an API, and MCP</t>
  </si>
  <si>
    <t>• Claim-level patent analysis requires a specialist tool such as Patsnap or Orbit Intelligence
• Workspaces, element types, and workflows need configuration before rollout</t>
  </si>
  <si>
    <t>Three tiers by team size and complexity, free guided tour</t>
  </si>
  <si>
    <t>SOC 2, ISO 27001, SSO, full audit trail</t>
  </si>
  <si>
    <t>Traction Technology</t>
  </si>
  <si>
    <t>Innovation management</t>
  </si>
  <si>
    <t>Traction runs idea capture, technology scouting, evaluation, pilots, and portfolio reporting in one innovation management platform. Traction AI researches companies and narrows a large pool to a shortlist. Gartner listed Traction in its February 2026 Market Guide for AI-Enabled Innovation Management Platforms.</t>
  </si>
  <si>
    <t>• Pilots and portfolio reporting sit in the same record as the scouting work
• Unlimited view-only users free of charge
• Published pricing and a self-service free trial</t>
  </si>
  <si>
    <t>• Documented data covers companies, startups, and vendors, so patents and papers come from other tools
• Automated external monitoring is absent from the documentation</t>
  </si>
  <si>
    <t>$4,000 per Standard seat per year; enterprise plans add custom workflows, integrations, and data migration</t>
  </si>
  <si>
    <t>SOC 2 Type II, SSO/SAML</t>
  </si>
  <si>
    <t>Cypris</t>
  </si>
  <si>
    <t>R&amp;D intelligence</t>
  </si>
  <si>
    <t>Cypris runs AI agents for technology scouting, literature review, prior art, competitive intelligence, and white space analysis. The agents draw on more than 198 million patent documents from over 150 countries, scientific and regulatory data, and more than 1 million news sources, and they monitor changes continuously.</t>
  </si>
  <si>
    <t>• One set of agents across patent, scientific, market, and regulatory data
• Agents keep project context and use internal knowledge
• Free trial</t>
  </si>
  <si>
    <t>• Project records and gate decisions need a separate portfolio tool
• Read-only access terms are absent from the website</t>
  </si>
  <si>
    <t>Free trial, then through sales</t>
  </si>
  <si>
    <t>SOC 2 Type II, tenant isolation, end-to-end encryption</t>
  </si>
  <si>
    <t>Patsnap</t>
  </si>
  <si>
    <t>Patent and IP analytics</t>
  </si>
  <si>
    <t>Patsnap combines patent search, drafting, monitoring, and IP analytics on a dataset of more than 2 billion entries. The data spans patents, scientific literature, litigation, and chemical information. Task-specific agents handle novelty, freedom-to-operate, and competitor analysis.</t>
  </si>
  <si>
    <t>• Patent and non-patent literature in one search
• A product image upload checks patent risks before launch
• REST APIs, MCP servers, and agent skills connect results to other systems</t>
  </si>
  <si>
    <t>• Project records and gate decisions need a portfolio tool alongside it</t>
  </si>
  <si>
    <t>14-day free trial</t>
  </si>
  <si>
    <t>SOC 2 Type 1</t>
  </si>
  <si>
    <t>AlphaSense</t>
  </si>
  <si>
    <t>Market intelligence</t>
  </si>
  <si>
    <t>AlphaSense indexes more than 500 million documents, including company filings, broker research, expert call transcripts, news, and regulatory sources. Generative AI answers carry sentence-level citations, and an always-on agent monitors product launches and strategy moves.</t>
  </si>
  <si>
    <t>• Expert call transcripts and broker research next to filings and news
• Named the only Leader in the Forrester Wave for market and competitive intelligence platforms, Q3 2026
• PowerPoint and Excel add-ins</t>
  </si>
  <si>
    <t>• Patents and scientific papers are missing from the listed sources
• Portfolio and gate workflows fall outside its scope</t>
  </si>
  <si>
    <t>Annual subscriptions, per seat or enterprise-wide</t>
  </si>
  <si>
    <t>Enterprise-grade data protection stated; request certificates</t>
  </si>
  <si>
    <t>Wellspring Scout</t>
  </si>
  <si>
    <t>Innovation data and scouting</t>
  </si>
  <si>
    <t>Scout searches more than 400 million records, including patents, research publications, scientific grants, and startups. Its analytics show which technology areas are maturing and which researchers and institutions lead a field.</t>
  </si>
  <si>
    <t>• University and institute partners surface through grant and publication data
• Consulting from former tech scouts and IP specialists</t>
  </si>
  <si>
    <t>• Portfolio management runs in Accolade, a separate Wellspring platform
• Alerts and API access are absent from the Scout product pages</t>
  </si>
  <si>
    <t>Through Wellspring's sales team</t>
  </si>
  <si>
    <t>Request documentation</t>
  </si>
  <si>
    <t>StartUs Insights</t>
  </si>
  <si>
    <t>Startup and technology discovery</t>
  </si>
  <si>
    <t>StartUs Insights covers more than 9 million startups and scaleups and over 20,000 technologies. The platform links companies, technologies, investors, and market trends, with project management features on top.</t>
  </si>
  <si>
    <t>• Investor and trend data next to each startup profile
• API service for data delivery
• Free trial</t>
  </si>
  <si>
    <t>• Patent and publication depth is undocumented
• Monitoring and team access terms are absent from the website</t>
  </si>
  <si>
    <t>Orbit Intelligence (Questel)</t>
  </si>
  <si>
    <t>Patent analytics</t>
  </si>
  <si>
    <t>Orbit Intelligence is Questel's patent search and analytics software. It adds AI-based patent classification, legal status analysis, and search across chemical structures and DNA and amino acid sequences.</t>
  </si>
  <si>
    <t>• Detailed legal status analysis and grant statistics
• Sequence and chemical structure search for life sciences and chemicals R&amp;D
• One-click PowerPoint export with templates</t>
  </si>
  <si>
    <t>• Startups and news fall beyond its listed sources
• Project decisions need a portfolio tool alongside it</t>
  </si>
  <si>
    <t>Through Questel's sales team</t>
  </si>
  <si>
    <t>Spreadsheets and slide decks (manual scouting)</t>
  </si>
  <si>
    <t>Do-it-yourself: manual</t>
  </si>
  <si>
    <t>A scout researches each technology, types it into Excel, scores it by hand, and turns the list into slides before each review.</t>
  </si>
  <si>
    <t>• Every employee can open and edit it on day one
• Full control over columns, scoring criteria, and layout</t>
  </si>
  <si>
    <t>• Every new patent, paper, or startup gets added by hand, so the list ages between updates
• Parallel files across business units hide duplicate work</t>
  </si>
  <si>
    <t>Existing Microsoft 365 licenses; the cost sits in staff hours</t>
  </si>
  <si>
    <t>Inherits the company's Microsoft 365 controls</t>
  </si>
  <si>
    <t>Homegrown AI assistants and agents</t>
  </si>
  <si>
    <t>Do-it-yourself: AI</t>
  </si>
  <si>
    <t>ChatGPT, Claude, and Microsoft Copilot answer scouting questions with web search and summaries. Teams script them into agents for recurring scans.</t>
  </si>
  <si>
    <t>• A summary of an unfamiliar field in minutes
• Connects to other tools through APIs and MCP</t>
  </si>
  <si>
    <t>• Each chat starts from a blank context, so knowledge only accumulates in a separate structured system
• Patent coverage trails specialist tools: in one battery electrolyte query tested by Cypris in March 2026, the assistants returned 4 to 12 active US patents and Cypris more than 40 (Cypris has a commercial interest in that result)</t>
  </si>
  <si>
    <t>Existing enterprise AI licenses, plus the time to build and maintain agents</t>
  </si>
  <si>
    <t>Depends on the license tier</t>
  </si>
  <si>
    <t>Add a vendor here</t>
  </si>
  <si>
    <t>Yellow rows: add vendors. The indicative score fills in once the same name appears on the Scorecard tab.</t>
  </si>
  <si>
    <t>Vendor facts come from each vendor's website, checked on 5 October 2026. Indicative scores come from the Scorecard tab and use the method on the Scoring guide tab.</t>
  </si>
  <si>
    <t>Technology Scouting Scorecard: Rate Your Shortlist</t>
  </si>
  <si>
    <t>Edit the yellow cells: vendor names, categories, weights, ratings from 1 to 5, the security gate, and notes. Weighted scores and ranks update automatically. The first 10 rows carry the indicative ratings from the review as a starting point.</t>
  </si>
  <si>
    <t>#</t>
  </si>
  <si>
    <t>Vendor</t>
  </si>
  <si>
    <t>Link to the portfolio</t>
  </si>
  <si>
    <t>Automatic updates</t>
  </si>
  <si>
    <t>Source coverage</t>
  </si>
  <si>
    <t>AI with human review</t>
  </si>
  <si>
    <t>Access for the wider organization</t>
  </si>
  <si>
    <t>Openness</t>
  </si>
  <si>
    <t>Security gate</t>
  </si>
  <si>
    <t>Weighted score</t>
  </si>
  <si>
    <t>Rank</t>
  </si>
  <si>
    <t>Notes</t>
  </si>
  <si>
    <t>Weight (edit, any total works)</t>
  </si>
  <si>
    <t>Total weight</t>
  </si>
  <si>
    <t>Check</t>
  </si>
  <si>
    <t>Security: SOC 2, ISO 27001, SSO, full audit trail</t>
  </si>
  <si>
    <t>Security: SOC 2 Type II, SSO/SAML</t>
  </si>
  <si>
    <t>Security: SOC 2 Type II, tenant isolation, end-to-end encryption</t>
  </si>
  <si>
    <t>Security: SOC 2 Type 1</t>
  </si>
  <si>
    <t>Security: Enterprise-grade data protection stated; request certificates</t>
  </si>
  <si>
    <t>Security: request documentation from the vendor</t>
  </si>
  <si>
    <t>Security: Inherits the company's Microsoft 365 controls</t>
  </si>
  <si>
    <t>Security: Depends on the license tier</t>
  </si>
  <si>
    <t>Weighted score = sum of (weight x rating) divided by the total weight. Blank vendors stay empty, missing ratings show Incomplete, and Fail shows Excluded.</t>
  </si>
  <si>
    <t>Indicative ratings in rows 1 to 10: ITONICS team, based on vendor websites checked on 5 October 2026. A demo or trial can move any rating in either direction.</t>
  </si>
  <si>
    <t>Scoring Guide: Requirements and Rating Scale</t>
  </si>
  <si>
    <t>How to use this workbook</t>
  </si>
  <si>
    <t>1. List up to 20 vendors in the Vendor column of the Scorecard tab.</t>
  </si>
  <si>
    <t>2. Adjust the weights to the portfolio. Scores normalize to the weight total, so any total works.</t>
  </si>
  <si>
    <t>3. Rate each requirement from 1 to 5 with the scale below. Use 5, 3, or 1 for desk research and any whole number after a demo.</t>
  </si>
  <si>
    <t>4. Set the security gate once IT has reviewed certificates. Fail removes a vendor from the ranking.</t>
  </si>
  <si>
    <t>5. Take the two highest scores into a 30-day trial on the team's own data, then rescore.</t>
  </si>
  <si>
    <t>Requirement</t>
  </si>
  <si>
    <t>Default weight</t>
  </si>
  <si>
    <t>Why it matters</t>
  </si>
  <si>
    <t>Demo test</t>
  </si>
  <si>
    <t>5 points</t>
  </si>
  <si>
    <t>3 points</t>
  </si>
  <si>
    <t>1 point</t>
  </si>
  <si>
    <t>Scouting results reach the gate review</t>
  </si>
  <si>
    <t>Link a scouted technology to a live project and move it through a gate in the same platform</t>
  </si>
  <si>
    <t>Gate or portfolio workflow built in</t>
  </si>
  <si>
    <t>Via a separate product, project tracking, or research support for gates</t>
  </si>
  <si>
    <t>Outside the documented scope</t>
  </si>
  <si>
    <t>The view stays current between quarterly reviews</t>
  </si>
  <si>
    <t>Ask to see last month's changes in one search field, collected automatically</t>
  </si>
  <si>
    <t>Automated monitoring or alerts</t>
  </si>
  <si>
    <t>Partial, such as vendor update requests or scheduled custom agents</t>
  </si>
  <si>
    <t>Manual updates only</t>
  </si>
  <si>
    <t>Patents, papers, startups, and news sit in one place</t>
  </si>
  <si>
    <t>Run one search field across all four source types and check coverage of Chinese patents and papers</t>
  </si>
  <si>
    <t>Three or four source types</t>
  </si>
  <si>
    <t>Two source types</t>
  </si>
  <si>
    <t>One source type</t>
  </si>
  <si>
    <t>AI sorts and summarizes, people decide</t>
  </si>
  <si>
    <t>Give the AI a short strategy brief, let it rate five technologies, then correct one rating</t>
  </si>
  <si>
    <t>AI evaluation, synthesis, or research agents</t>
  </si>
  <si>
    <t>AI for search or classification</t>
  </si>
  <si>
    <t>Engineers and business units add what they know</t>
  </si>
  <si>
    <t>Ask for the price of 50 read-only users and how those users comment and rate</t>
  </si>
  <si>
    <t>Unlimited or free view-only users</t>
  </si>
  <si>
    <t>Team collaboration on paid seats</t>
  </si>
  <si>
    <t>Results reach Teams, Excel, PowerPoint, and AI assistants</t>
  </si>
  <si>
    <t>Import an existing Excel list, export one slide, and request the API and MCP documentation</t>
  </si>
  <si>
    <t>API or MCP access</t>
  </si>
  <si>
    <t>Export or add-ins</t>
  </si>
  <si>
    <t>Gate</t>
  </si>
  <si>
    <t>IT signs off before purchase</t>
  </si>
  <si>
    <t>Request SOC 2 and ISO 27001 certificates, SSO details, and a written answer on data hosting and AI training</t>
  </si>
  <si>
    <t>Pass</t>
  </si>
  <si>
    <t>Check (pending)</t>
  </si>
  <si>
    <t>Fail (excluded)</t>
  </si>
  <si>
    <t>Sources for the indicative ratings (checked 5 October 2026)</t>
  </si>
  <si>
    <t>Source</t>
  </si>
  <si>
    <t>https://www.itonics-innovation.com/</t>
  </si>
  <si>
    <t>https://www.tractiontechnology.com/</t>
  </si>
  <si>
    <t>https://cypris.ai/</t>
  </si>
  <si>
    <t>https://www.patsnap.com/</t>
  </si>
  <si>
    <t>https://www.alpha-sense.com/</t>
  </si>
  <si>
    <t>https://www.wellspring.com/scout</t>
  </si>
  <si>
    <t>https://www.startus-insights.com/</t>
  </si>
  <si>
    <t>https://www.questel.com/patent/ip-intelligence-software/orbit-intelligence/</t>
  </si>
  <si>
    <t>Homegrown AI assistants</t>
  </si>
  <si>
    <t>Cypris comparison study, March 2026: https://cypris.ai/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</si>
</sst>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1"/>
    </font>
    <font>
      <b/>
      <sz val="16"/>
      <color rgb="FFFFFFFF"/>
      <name val="Arial"/>
      <charset val="1"/>
    </font>
    <font>
      <b/>
      <sz val="10"/>
      <color rgb="FFFFFFFF"/>
      <name val="Arial"/>
      <charset val="1"/>
    </font>
    <font>
      <u/>
      <sz val="9"/>
      <color rgb="FF1F4FBF"/>
      <name val="Arial"/>
      <charset val="1"/>
    </font>
    <font>
      <sz val="9"/>
      <color rgb="FF000000"/>
      <name val="Arial"/>
      <charset val="1"/>
    </font>
    <font>
      <b/>
      <sz val="11"/>
      <color rgb="FF000000"/>
      <name val="Arial"/>
      <charset val="1"/>
    </font>
    <font>
      <i/>
      <sz val="9"/>
      <color rgb="FF7F7F7F"/>
      <name val="Arial"/>
      <charset val="1"/>
    </font>
    <font>
      <i/>
      <sz val="8"/>
      <color rgb="FF595959"/>
      <name val="Arial"/>
      <charset val="1"/>
    </font>
    <font>
      <i/>
      <sz val="9"/>
      <color rgb="FF404040"/>
      <name val="Arial"/>
      <charset val="1"/>
    </font>
    <font>
      <b/>
      <sz val="9"/>
      <color rgb="FF000000"/>
      <name val="Arial"/>
      <charset val="1"/>
    </font>
    <font>
      <b/>
      <sz val="9"/>
      <color rgb="FF0000FF"/>
      <name val="Arial"/>
      <charset val="1"/>
    </font>
    <font>
      <sz val="9"/>
      <color rgb="FF0000FF"/>
      <name val="Arial"/>
      <charset val="1"/>
    </font>
    <font>
      <sz val="10"/>
      <color rgb="FF0000FF"/>
      <name val="Arial"/>
      <charset val="1"/>
    </font>
    <font>
      <b/>
      <sz val="10"/>
      <color rgb="FF000000"/>
      <name val="Arial"/>
      <charset val="1"/>
    </font>
    <font>
      <sz val="10"/>
      <name val="Arial"/>
      <family val="2"/>
    </font>
    <font>
      <b/>
      <sz val="11"/>
      <color rgb="FF091F5C"/>
      <name val="Arial"/>
      <charset val="1"/>
    </font>
  </fonts>
  <fills count="5">
    <fill>
      <patternFill patternType="none"/>
    </fill>
    <fill>
      <patternFill patternType="gray125"/>
    </fill>
    <fill>
      <patternFill patternType="solid">
        <fgColor rgb="FF091F5C"/>
        <bgColor rgb="FF000080"/>
      </patternFill>
    </fill>
    <fill>
      <patternFill patternType="solid">
        <fgColor rgb="FFEB4797"/>
        <bgColor rgb="FF993366"/>
      </patternFill>
    </fill>
    <fill>
      <patternFill patternType="solid">
        <fgColor rgb="FFFFF4CC"/>
        <bgColor rgb="FFFFFFFF"/>
      </patternFill>
    </fill>
  </fills>
  <borders count="2">
    <border>
      <left/>
      <right/>
      <top/>
      <bottom/>
      <diagonal/>
    </border>
    <border>
      <left style="thin">
        <color rgb="FFD0D3DC"/>
      </left>
      <right style="thin">
        <color rgb="FFD0D3DC"/>
      </right>
      <top style="thin">
        <color rgb="FFD0D3DC"/>
      </top>
      <bottom style="thin">
        <color rgb="FFD0D3DC"/>
      </bottom>
      <diagonal/>
    </border>
  </borders>
  <cellStyleXfs count="1">
    <xf numFmtId="0" fontId="0" fillId="0" borderId="0"/>
  </cellStyleXfs>
  <cellXfs count="31">
    <xf numFmtId="0" fontId="0" fillId="0" borderId="0" xfId="0"/>
    <xf numFmtId="0" fontId="3" fillId="0" borderId="1" xfId="0" applyFont="1" applyBorder="1" applyAlignment="1">
      <alignment vertical="top" wrapText="1"/>
    </xf>
    <xf numFmtId="0" fontId="2" fillId="3" borderId="1" xfId="0" applyFont="1" applyFill="1" applyBorder="1" applyAlignment="1">
      <alignment vertical="center" wrapText="1"/>
    </xf>
    <xf numFmtId="0" fontId="15" fillId="0" borderId="0" xfId="0" applyFont="1"/>
    <xf numFmtId="0" fontId="4" fillId="0" borderId="0" xfId="0" applyFont="1" applyAlignment="1">
      <alignment vertical="center" wrapText="1"/>
    </xf>
    <xf numFmtId="0" fontId="15"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vertical="top" wrapText="1"/>
    </xf>
    <xf numFmtId="0" fontId="1" fillId="2" borderId="0" xfId="0" applyFont="1" applyFill="1" applyAlignment="1">
      <alignment vertical="center"/>
    </xf>
    <xf numFmtId="0" fontId="0" fillId="2" borderId="0" xfId="0" applyFill="1"/>
    <xf numFmtId="0" fontId="2" fillId="3" borderId="1" xfId="0" applyFont="1" applyFill="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164" fontId="5" fillId="0" borderId="1" xfId="0" applyNumberFormat="1" applyFont="1" applyBorder="1" applyAlignment="1">
      <alignment horizontal="center" vertical="top"/>
    </xf>
    <xf numFmtId="0" fontId="6" fillId="4" borderId="1" xfId="0" applyFont="1" applyFill="1" applyBorder="1" applyAlignment="1">
      <alignment vertical="top" wrapText="1"/>
    </xf>
    <xf numFmtId="0" fontId="4" fillId="4" borderId="1" xfId="0" applyFont="1" applyFill="1" applyBorder="1" applyAlignment="1">
      <alignment vertical="top" wrapText="1"/>
    </xf>
    <xf numFmtId="0" fontId="9" fillId="0" borderId="1" xfId="0" applyFont="1" applyBorder="1" applyAlignment="1">
      <alignment vertical="center"/>
    </xf>
    <xf numFmtId="9" fontId="10" fillId="4" borderId="1" xfId="0" applyNumberFormat="1" applyFont="1" applyFill="1" applyBorder="1" applyAlignment="1">
      <alignment horizontal="center" vertical="center"/>
    </xf>
    <xf numFmtId="0" fontId="9" fillId="0" borderId="1" xfId="0" applyFont="1" applyBorder="1" applyAlignment="1">
      <alignment horizontal="right" vertical="center"/>
    </xf>
    <xf numFmtId="9" fontId="9" fillId="0" borderId="1" xfId="0" applyNumberFormat="1" applyFont="1" applyBorder="1" applyAlignment="1">
      <alignment horizontal="center" vertical="center"/>
    </xf>
    <xf numFmtId="0" fontId="4" fillId="0" borderId="1" xfId="0" applyFont="1" applyBorder="1" applyAlignment="1">
      <alignment horizontal="center" vertical="center"/>
    </xf>
    <xf numFmtId="0" fontId="11" fillId="4" borderId="1" xfId="0" applyFont="1" applyFill="1" applyBorder="1" applyAlignment="1">
      <alignment vertical="center" wrapText="1"/>
    </xf>
    <xf numFmtId="0" fontId="12" fillId="4" borderId="1" xfId="0" applyFont="1" applyFill="1" applyBorder="1" applyAlignment="1">
      <alignment horizontal="center" vertical="center"/>
    </xf>
    <xf numFmtId="0" fontId="11" fillId="4" borderId="1" xfId="0" applyFont="1" applyFill="1" applyBorder="1" applyAlignment="1">
      <alignment horizontal="center" vertical="center"/>
    </xf>
    <xf numFmtId="164" fontId="5" fillId="0" borderId="1" xfId="0" applyNumberFormat="1" applyFont="1" applyBorder="1" applyAlignment="1">
      <alignment horizontal="center" vertical="center"/>
    </xf>
    <xf numFmtId="0" fontId="13" fillId="0" borderId="1" xfId="0" applyFont="1" applyBorder="1" applyAlignment="1">
      <alignment horizontal="center" vertical="center"/>
    </xf>
    <xf numFmtId="0" fontId="4" fillId="4" borderId="1" xfId="0" applyFont="1" applyFill="1" applyBorder="1" applyAlignment="1">
      <alignment horizontal="left" vertical="center"/>
    </xf>
    <xf numFmtId="0" fontId="4" fillId="4" borderId="1" xfId="0" applyFont="1" applyFill="1" applyBorder="1" applyAlignment="1">
      <alignment horizontal="center" vertical="center"/>
    </xf>
    <xf numFmtId="0" fontId="9" fillId="0" borderId="1" xfId="0" applyFont="1" applyBorder="1" applyAlignment="1">
      <alignment vertical="top" wrapText="1"/>
    </xf>
    <xf numFmtId="9" fontId="4" fillId="0" borderId="1" xfId="0" applyNumberFormat="1" applyFont="1" applyBorder="1" applyAlignment="1">
      <alignment horizontal="center" vertical="top"/>
    </xf>
    <xf numFmtId="0" fontId="4" fillId="0" borderId="1" xfId="0" applyFont="1" applyBorder="1" applyAlignment="1">
      <alignment horizontal="center" vertical="top"/>
    </xf>
  </cellXfs>
  <cellStyles count="1">
    <cellStyle name="Standard" xfId="0" builtinId="0"/>
  </cellStyles>
  <dxfs count="2">
    <dxf>
      <font>
        <b/>
        <color rgb="FF1E6B34"/>
        <name val="Arial"/>
        <charset val="1"/>
      </font>
      <fill>
        <patternFill>
          <bgColor rgb="FFD5EFD9"/>
        </patternFill>
      </fill>
    </dxf>
    <dxf>
      <font>
        <b/>
        <color rgb="FF9C0006"/>
        <name val="Arial"/>
        <charset val="1"/>
      </font>
      <fill>
        <patternFill>
          <bgColor rgb="FFF8CBD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1E6B34"/>
      <rgbColor rgb="FF000080"/>
      <rgbColor rgb="FF808000"/>
      <rgbColor rgb="FF800080"/>
      <rgbColor rgb="FF008080"/>
      <rgbColor rgb="FFC0C0C0"/>
      <rgbColor rgb="FF7F7F7F"/>
      <rgbColor rgb="FF9999FF"/>
      <rgbColor rgb="FF993366"/>
      <rgbColor rgb="FFFFF4CC"/>
      <rgbColor rgb="FFCCFFFF"/>
      <rgbColor rgb="FF660066"/>
      <rgbColor rgb="FFEB4797"/>
      <rgbColor rgb="FF1F4FBF"/>
      <rgbColor rgb="FFD0D3DC"/>
      <rgbColor rgb="FF000080"/>
      <rgbColor rgb="FFFF00FF"/>
      <rgbColor rgb="FFFFFF00"/>
      <rgbColor rgb="FF00FFFF"/>
      <rgbColor rgb="FF800080"/>
      <rgbColor rgb="FF800000"/>
      <rgbColor rgb="FF008080"/>
      <rgbColor rgb="FF0000FF"/>
      <rgbColor rgb="FF00CCFF"/>
      <rgbColor rgb="FFCCFFFF"/>
      <rgbColor rgb="FFD5EFD9"/>
      <rgbColor rgb="FFFFFF99"/>
      <rgbColor rgb="FF99CCFF"/>
      <rgbColor rgb="FFFF99CC"/>
      <rgbColor rgb="FFCC99FF"/>
      <rgbColor rgb="FFF8CBD3"/>
      <rgbColor rgb="FF3366FF"/>
      <rgbColor rgb="FF33CCCC"/>
      <rgbColor rgb="FF99CC00"/>
      <rgbColor rgb="FFFFCC00"/>
      <rgbColor rgb="FFFF9900"/>
      <rgbColor rgb="FFFF6600"/>
      <rgbColor rgb="FF595959"/>
      <rgbColor rgb="FF969696"/>
      <rgbColor rgb="FF091F5C"/>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104775</xdr:rowOff>
    </xdr:from>
    <xdr:to>
      <xdr:col>0</xdr:col>
      <xdr:colOff>1315079</xdr:colOff>
      <xdr:row>0</xdr:row>
      <xdr:rowOff>347470</xdr:rowOff>
    </xdr:to>
    <xdr:pic>
      <xdr:nvPicPr>
        <xdr:cNvPr id="4" name="Google Shape;31;p148">
          <a:extLst>
            <a:ext uri="{FF2B5EF4-FFF2-40B4-BE49-F238E27FC236}">
              <a16:creationId xmlns:a16="http://schemas.microsoft.com/office/drawing/2014/main" id="{90E5E083-BE0B-19AA-9D7E-3D38A107632B}"/>
            </a:ext>
          </a:extLst>
        </xdr:cNvPr>
        <xdr:cNvPicPr preferRelativeResize="0"/>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52400" y="104775"/>
          <a:ext cx="1162679" cy="242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1</xdr:col>
      <xdr:colOff>915029</xdr:colOff>
      <xdr:row>0</xdr:row>
      <xdr:rowOff>356995</xdr:rowOff>
    </xdr:to>
    <xdr:pic>
      <xdr:nvPicPr>
        <xdr:cNvPr id="3" name="Google Shape;31;p148">
          <a:extLst>
            <a:ext uri="{FF2B5EF4-FFF2-40B4-BE49-F238E27FC236}">
              <a16:creationId xmlns:a16="http://schemas.microsoft.com/office/drawing/2014/main" id="{90E5E083-BE0B-19AA-9D7E-3D38A107632B}"/>
            </a:ext>
          </a:extLst>
        </xdr:cNvPr>
        <xdr:cNvPicPr preferRelativeResize="0"/>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85725" y="114300"/>
          <a:ext cx="1162679" cy="2426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114300</xdr:rowOff>
    </xdr:from>
    <xdr:to>
      <xdr:col>0</xdr:col>
      <xdr:colOff>1286504</xdr:colOff>
      <xdr:row>0</xdr:row>
      <xdr:rowOff>356995</xdr:rowOff>
    </xdr:to>
    <xdr:pic>
      <xdr:nvPicPr>
        <xdr:cNvPr id="3" name="Google Shape;31;p148">
          <a:extLst>
            <a:ext uri="{FF2B5EF4-FFF2-40B4-BE49-F238E27FC236}">
              <a16:creationId xmlns:a16="http://schemas.microsoft.com/office/drawing/2014/main" id="{90E5E083-BE0B-19AA-9D7E-3D38A107632B}"/>
            </a:ext>
          </a:extLst>
        </xdr:cNvPr>
        <xdr:cNvPicPr preferRelativeResize="0"/>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23825" y="114300"/>
          <a:ext cx="1162679" cy="24269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questel.com/patent/ip-intelligence-software/orbit-intelligence/" TargetMode="External"/><Relationship Id="rId3" Type="http://schemas.openxmlformats.org/officeDocument/2006/relationships/hyperlink" Target="https://cypris.ai/" TargetMode="External"/><Relationship Id="rId7" Type="http://schemas.openxmlformats.org/officeDocument/2006/relationships/hyperlink" Target="https://www.startus-insights.com/" TargetMode="External"/><Relationship Id="rId2" Type="http://schemas.openxmlformats.org/officeDocument/2006/relationships/hyperlink" Target="https://www.tractiontechnology.com/" TargetMode="External"/><Relationship Id="rId1" Type="http://schemas.openxmlformats.org/officeDocument/2006/relationships/hyperlink" Target="https://www.itonics-innovation.com/" TargetMode="External"/><Relationship Id="rId6" Type="http://schemas.openxmlformats.org/officeDocument/2006/relationships/hyperlink" Target="https://www.wellspring.com/scout" TargetMode="External"/><Relationship Id="rId5" Type="http://schemas.openxmlformats.org/officeDocument/2006/relationships/hyperlink" Target="https://www.alpha-sense.com/" TargetMode="External"/><Relationship Id="rId4" Type="http://schemas.openxmlformats.org/officeDocument/2006/relationships/hyperlink" Target="https://www.patsnap.co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questel.com/patent/ip-intelligence-software/orbit-intelligence/" TargetMode="External"/><Relationship Id="rId3" Type="http://schemas.openxmlformats.org/officeDocument/2006/relationships/hyperlink" Target="https://cypris.ai/" TargetMode="External"/><Relationship Id="rId7" Type="http://schemas.openxmlformats.org/officeDocument/2006/relationships/hyperlink" Target="https://www.startus-insights.com/" TargetMode="External"/><Relationship Id="rId2" Type="http://schemas.openxmlformats.org/officeDocument/2006/relationships/hyperlink" Target="https://www.tractiontechnology.com/" TargetMode="External"/><Relationship Id="rId1" Type="http://schemas.openxmlformats.org/officeDocument/2006/relationships/hyperlink" Target="https://www.itonics-innovation.com/" TargetMode="External"/><Relationship Id="rId6" Type="http://schemas.openxmlformats.org/officeDocument/2006/relationships/hyperlink" Target="https://www.wellspring.com/scout" TargetMode="External"/><Relationship Id="rId5" Type="http://schemas.openxmlformats.org/officeDocument/2006/relationships/hyperlink" Target="https://www.alpha-sense.com/" TargetMode="External"/><Relationship Id="rId10" Type="http://schemas.openxmlformats.org/officeDocument/2006/relationships/drawing" Target="../drawings/drawing3.xml"/><Relationship Id="rId4" Type="http://schemas.openxmlformats.org/officeDocument/2006/relationships/hyperlink" Target="https://www.patsnap.com/" TargetMode="External"/><Relationship Id="rId9" Type="http://schemas.openxmlformats.org/officeDocument/2006/relationships/hyperlink" Target="https://cypris.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91F5C"/>
    <pageSetUpPr fitToPage="1"/>
  </sheetPr>
  <dimension ref="A1:H20"/>
  <sheetViews>
    <sheetView showGridLines="0" zoomScaleNormal="100" workbookViewId="0">
      <pane xSplit="1" ySplit="2" topLeftCell="B3" activePane="bottomRight" state="frozen"/>
      <selection pane="topRight" activeCell="B1" sqref="B1"/>
      <selection pane="bottomLeft" activeCell="A3" sqref="A3"/>
      <selection pane="bottomRight" activeCell="A23" sqref="A23"/>
    </sheetView>
  </sheetViews>
  <sheetFormatPr baseColWidth="10" defaultColWidth="8.7109375" defaultRowHeight="15" x14ac:dyDescent="0.25"/>
  <cols>
    <col min="1" max="1" width="26" customWidth="1"/>
    <col min="2" max="2" width="20" customWidth="1"/>
    <col min="3" max="3" width="48" customWidth="1"/>
    <col min="4" max="4" width="46" customWidth="1"/>
    <col min="5" max="5" width="44" customWidth="1"/>
    <col min="6" max="6" width="26" customWidth="1"/>
    <col min="7" max="7" width="24" customWidth="1"/>
    <col min="8" max="8" width="12" customWidth="1"/>
  </cols>
  <sheetData>
    <row r="1" spans="1:8" ht="36" customHeight="1" x14ac:dyDescent="0.25">
      <c r="A1" s="9"/>
      <c r="B1" s="8" t="s">
        <v>0</v>
      </c>
      <c r="C1" s="8"/>
      <c r="D1" s="8"/>
      <c r="E1" s="8"/>
      <c r="F1" s="8"/>
      <c r="G1" s="8"/>
      <c r="H1" s="8"/>
    </row>
    <row r="2" spans="1:8" ht="30" customHeight="1" x14ac:dyDescent="0.25">
      <c r="A2" s="10" t="s">
        <v>1</v>
      </c>
      <c r="B2" s="10" t="s">
        <v>2</v>
      </c>
      <c r="C2" s="10" t="s">
        <v>3</v>
      </c>
      <c r="D2" s="10" t="s">
        <v>4</v>
      </c>
      <c r="E2" s="10" t="s">
        <v>5</v>
      </c>
      <c r="F2" s="10" t="s">
        <v>6</v>
      </c>
      <c r="G2" s="10" t="s">
        <v>7</v>
      </c>
      <c r="H2" s="10" t="s">
        <v>8</v>
      </c>
    </row>
    <row r="3" spans="1:8" ht="75" customHeight="1" x14ac:dyDescent="0.25">
      <c r="A3" s="11" t="s">
        <v>9</v>
      </c>
      <c r="B3" s="12" t="s">
        <v>10</v>
      </c>
      <c r="C3" s="12" t="s">
        <v>11</v>
      </c>
      <c r="D3" s="12" t="s">
        <v>12</v>
      </c>
      <c r="E3" s="12" t="s">
        <v>13</v>
      </c>
      <c r="F3" s="12" t="s">
        <v>14</v>
      </c>
      <c r="G3" s="12" t="s">
        <v>15</v>
      </c>
      <c r="H3" s="13">
        <f>IFERROR(INDEX(Scorecard!$K$6:$K$25,MATCH($A3,Scorecard!$B$6:$B$25,0)),"")</f>
        <v>4.7</v>
      </c>
    </row>
    <row r="4" spans="1:8" ht="63" customHeight="1" x14ac:dyDescent="0.25">
      <c r="A4" s="11" t="s">
        <v>16</v>
      </c>
      <c r="B4" s="12" t="s">
        <v>17</v>
      </c>
      <c r="C4" s="12" t="s">
        <v>18</v>
      </c>
      <c r="D4" s="12" t="s">
        <v>19</v>
      </c>
      <c r="E4" s="12" t="s">
        <v>20</v>
      </c>
      <c r="F4" s="12" t="s">
        <v>21</v>
      </c>
      <c r="G4" s="12" t="s">
        <v>22</v>
      </c>
      <c r="H4" s="13">
        <f>IFERROR(INDEX(Scorecard!$K$6:$K$25,MATCH($A4,Scorecard!$B$6:$B$25,0)),"")</f>
        <v>4</v>
      </c>
    </row>
    <row r="5" spans="1:8" ht="75" customHeight="1" x14ac:dyDescent="0.25">
      <c r="A5" s="11" t="s">
        <v>23</v>
      </c>
      <c r="B5" s="12" t="s">
        <v>24</v>
      </c>
      <c r="C5" s="12" t="s">
        <v>25</v>
      </c>
      <c r="D5" s="12" t="s">
        <v>26</v>
      </c>
      <c r="E5" s="12" t="s">
        <v>27</v>
      </c>
      <c r="F5" s="12" t="s">
        <v>28</v>
      </c>
      <c r="G5" s="12" t="s">
        <v>29</v>
      </c>
      <c r="H5" s="13">
        <f>IFERROR(INDEX(Scorecard!$K$6:$K$25,MATCH($A5,Scorecard!$B$6:$B$25,0)),"")</f>
        <v>4</v>
      </c>
    </row>
    <row r="6" spans="1:8" ht="63" customHeight="1" x14ac:dyDescent="0.25">
      <c r="A6" s="11" t="s">
        <v>30</v>
      </c>
      <c r="B6" s="12" t="s">
        <v>31</v>
      </c>
      <c r="C6" s="12" t="s">
        <v>32</v>
      </c>
      <c r="D6" s="12" t="s">
        <v>33</v>
      </c>
      <c r="E6" s="12" t="s">
        <v>34</v>
      </c>
      <c r="F6" s="12" t="s">
        <v>35</v>
      </c>
      <c r="G6" s="12" t="s">
        <v>36</v>
      </c>
      <c r="H6" s="13">
        <f>IFERROR(INDEX(Scorecard!$K$6:$K$25,MATCH($A6,Scorecard!$B$6:$B$25,0)),"")</f>
        <v>3.7</v>
      </c>
    </row>
    <row r="7" spans="1:8" ht="63" customHeight="1" x14ac:dyDescent="0.25">
      <c r="A7" s="11" t="s">
        <v>37</v>
      </c>
      <c r="B7" s="12" t="s">
        <v>38</v>
      </c>
      <c r="C7" s="12" t="s">
        <v>39</v>
      </c>
      <c r="D7" s="12" t="s">
        <v>40</v>
      </c>
      <c r="E7" s="12" t="s">
        <v>41</v>
      </c>
      <c r="F7" s="12" t="s">
        <v>42</v>
      </c>
      <c r="G7" s="12" t="s">
        <v>43</v>
      </c>
      <c r="H7" s="13">
        <f>IFERROR(INDEX(Scorecard!$K$6:$K$25,MATCH($A7,Scorecard!$B$6:$B$25,0)),"")</f>
        <v>3.2</v>
      </c>
    </row>
    <row r="8" spans="1:8" ht="51.75" customHeight="1" x14ac:dyDescent="0.25">
      <c r="A8" s="11" t="s">
        <v>44</v>
      </c>
      <c r="B8" s="12" t="s">
        <v>45</v>
      </c>
      <c r="C8" s="12" t="s">
        <v>46</v>
      </c>
      <c r="D8" s="12" t="s">
        <v>47</v>
      </c>
      <c r="E8" s="12" t="s">
        <v>48</v>
      </c>
      <c r="F8" s="12" t="s">
        <v>49</v>
      </c>
      <c r="G8" s="12" t="s">
        <v>50</v>
      </c>
      <c r="H8" s="13">
        <f>IFERROR(INDEX(Scorecard!$K$6:$K$25,MATCH($A8,Scorecard!$B$6:$B$25,0)),"")</f>
        <v>2.7</v>
      </c>
    </row>
    <row r="9" spans="1:8" ht="51.75" customHeight="1" x14ac:dyDescent="0.25">
      <c r="A9" s="11" t="s">
        <v>51</v>
      </c>
      <c r="B9" s="12" t="s">
        <v>52</v>
      </c>
      <c r="C9" s="12" t="s">
        <v>53</v>
      </c>
      <c r="D9" s="12" t="s">
        <v>54</v>
      </c>
      <c r="E9" s="12" t="s">
        <v>55</v>
      </c>
      <c r="F9" s="12" t="s">
        <v>28</v>
      </c>
      <c r="G9" s="12" t="s">
        <v>50</v>
      </c>
      <c r="H9" s="13">
        <f>IFERROR(INDEX(Scorecard!$K$6:$K$25,MATCH($A9,Scorecard!$B$6:$B$25,0)),"")</f>
        <v>2.5</v>
      </c>
    </row>
    <row r="10" spans="1:8" ht="51.75" customHeight="1" x14ac:dyDescent="0.25">
      <c r="A10" s="11" t="s">
        <v>56</v>
      </c>
      <c r="B10" s="12" t="s">
        <v>57</v>
      </c>
      <c r="C10" s="12" t="s">
        <v>58</v>
      </c>
      <c r="D10" s="12" t="s">
        <v>59</v>
      </c>
      <c r="E10" s="12" t="s">
        <v>60</v>
      </c>
      <c r="F10" s="12" t="s">
        <v>61</v>
      </c>
      <c r="G10" s="12" t="s">
        <v>50</v>
      </c>
      <c r="H10" s="13">
        <f>IFERROR(INDEX(Scorecard!$K$6:$K$25,MATCH($A10,Scorecard!$B$6:$B$25,0)),"")</f>
        <v>2.5</v>
      </c>
    </row>
    <row r="11" spans="1:8" ht="51.75" customHeight="1" x14ac:dyDescent="0.25">
      <c r="A11" s="12" t="s">
        <v>62</v>
      </c>
      <c r="B11" s="12" t="s">
        <v>63</v>
      </c>
      <c r="C11" s="12" t="s">
        <v>64</v>
      </c>
      <c r="D11" s="12" t="s">
        <v>65</v>
      </c>
      <c r="E11" s="12" t="s">
        <v>66</v>
      </c>
      <c r="F11" s="12" t="s">
        <v>67</v>
      </c>
      <c r="G11" s="12" t="s">
        <v>68</v>
      </c>
      <c r="H11" s="13">
        <f>IFERROR(INDEX(Scorecard!$K$6:$K$25,MATCH($A11,Scorecard!$B$6:$B$25,0)),"")</f>
        <v>2.5</v>
      </c>
    </row>
    <row r="12" spans="1:8" ht="86.25" customHeight="1" x14ac:dyDescent="0.25">
      <c r="A12" s="12" t="s">
        <v>69</v>
      </c>
      <c r="B12" s="12" t="s">
        <v>70</v>
      </c>
      <c r="C12" s="12" t="s">
        <v>71</v>
      </c>
      <c r="D12" s="12" t="s">
        <v>72</v>
      </c>
      <c r="E12" s="12" t="s">
        <v>73</v>
      </c>
      <c r="F12" s="12" t="s">
        <v>74</v>
      </c>
      <c r="G12" s="12" t="s">
        <v>75</v>
      </c>
      <c r="H12" s="13">
        <f>IFERROR(INDEX(Scorecard!$K$6:$K$25,MATCH($A12,Scorecard!$B$6:$B$25,0)),"")</f>
        <v>2.7</v>
      </c>
    </row>
    <row r="13" spans="1:8" ht="30" customHeight="1" x14ac:dyDescent="0.25">
      <c r="A13" s="14" t="s">
        <v>76</v>
      </c>
      <c r="B13" s="15"/>
      <c r="C13" s="15"/>
      <c r="D13" s="15"/>
      <c r="E13" s="15"/>
      <c r="F13" s="15"/>
      <c r="G13" s="15"/>
      <c r="H13" s="13" t="str">
        <f>IFERROR(INDEX(Scorecard!$K$6:$K$25,MATCH($A13,Scorecard!$B$6:$B$25,0)),"")</f>
        <v/>
      </c>
    </row>
    <row r="14" spans="1:8" ht="30" customHeight="1" x14ac:dyDescent="0.25">
      <c r="A14" s="15"/>
      <c r="B14" s="15"/>
      <c r="C14" s="15"/>
      <c r="D14" s="15"/>
      <c r="E14" s="15"/>
      <c r="F14" s="15"/>
      <c r="G14" s="15"/>
      <c r="H14" s="13" t="str">
        <f>IFERROR(INDEX(Scorecard!$K$6:$K$25,MATCH($A14,Scorecard!$B$6:$B$25,0)),"")</f>
        <v/>
      </c>
    </row>
    <row r="15" spans="1:8" ht="30" customHeight="1" x14ac:dyDescent="0.25">
      <c r="A15" s="15"/>
      <c r="B15" s="15"/>
      <c r="C15" s="15"/>
      <c r="D15" s="15"/>
      <c r="E15" s="15"/>
      <c r="F15" s="15"/>
      <c r="G15" s="15"/>
      <c r="H15" s="13" t="str">
        <f>IFERROR(INDEX(Scorecard!$K$6:$K$25,MATCH($A15,Scorecard!$B$6:$B$25,0)),"")</f>
        <v/>
      </c>
    </row>
    <row r="16" spans="1:8" ht="30" customHeight="1" x14ac:dyDescent="0.25">
      <c r="A16" s="15"/>
      <c r="B16" s="15"/>
      <c r="C16" s="15"/>
      <c r="D16" s="15"/>
      <c r="E16" s="15"/>
      <c r="F16" s="15"/>
      <c r="G16" s="15"/>
      <c r="H16" s="13" t="str">
        <f>IFERROR(INDEX(Scorecard!$K$6:$K$25,MATCH($A16,Scorecard!$B$6:$B$25,0)),"")</f>
        <v/>
      </c>
    </row>
    <row r="17" spans="1:8" ht="30" customHeight="1" x14ac:dyDescent="0.25">
      <c r="A17" s="15"/>
      <c r="B17" s="15"/>
      <c r="C17" s="15"/>
      <c r="D17" s="15"/>
      <c r="E17" s="15"/>
      <c r="F17" s="15"/>
      <c r="G17" s="15"/>
      <c r="H17" s="13" t="str">
        <f>IFERROR(INDEX(Scorecard!$K$6:$K$25,MATCH($A17,Scorecard!$B$6:$B$25,0)),"")</f>
        <v/>
      </c>
    </row>
    <row r="19" spans="1:8" ht="15" customHeight="1" x14ac:dyDescent="0.25">
      <c r="A19" s="7" t="s">
        <v>77</v>
      </c>
      <c r="B19" s="7"/>
      <c r="C19" s="7"/>
      <c r="D19" s="7"/>
      <c r="E19" s="7"/>
      <c r="F19" s="7"/>
      <c r="G19" s="7"/>
      <c r="H19" s="7"/>
    </row>
    <row r="20" spans="1:8" ht="15" customHeight="1" x14ac:dyDescent="0.25">
      <c r="A20" s="7" t="s">
        <v>78</v>
      </c>
      <c r="B20" s="7"/>
      <c r="C20" s="7"/>
      <c r="D20" s="7"/>
      <c r="E20" s="7"/>
      <c r="F20" s="7"/>
      <c r="G20" s="7"/>
      <c r="H20" s="7"/>
    </row>
  </sheetData>
  <mergeCells count="3">
    <mergeCell ref="B1:H1"/>
    <mergeCell ref="A19:H19"/>
    <mergeCell ref="A20:H20"/>
  </mergeCells>
  <hyperlinks>
    <hyperlink ref="A3" r:id="rId1" xr:uid="{00000000-0004-0000-0000-000000000000}"/>
    <hyperlink ref="A4" r:id="rId2" xr:uid="{00000000-0004-0000-0000-000001000000}"/>
    <hyperlink ref="A5" r:id="rId3" xr:uid="{00000000-0004-0000-0000-000002000000}"/>
    <hyperlink ref="A6" r:id="rId4" xr:uid="{00000000-0004-0000-0000-000003000000}"/>
    <hyperlink ref="A7" r:id="rId5" xr:uid="{00000000-0004-0000-0000-000004000000}"/>
    <hyperlink ref="A8" r:id="rId6" xr:uid="{00000000-0004-0000-0000-000005000000}"/>
    <hyperlink ref="A9" r:id="rId7" xr:uid="{00000000-0004-0000-0000-000006000000}"/>
    <hyperlink ref="A10" r:id="rId8" xr:uid="{00000000-0004-0000-0000-000007000000}"/>
  </hyperlinks>
  <pageMargins left="0.75" right="0.75" top="1" bottom="1" header="0.511811023622047" footer="0.511811023622047"/>
  <pageSetup fitToHeight="0" orientation="landscape" horizontalDpi="300" verticalDpi="300"/>
  <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B4797"/>
    <pageSetUpPr fitToPage="1"/>
  </sheetPr>
  <dimension ref="A1:M28"/>
  <sheetViews>
    <sheetView showGridLines="0" zoomScaleNormal="100" workbookViewId="0">
      <pane xSplit="3" ySplit="5" topLeftCell="D6" activePane="bottomRight" state="frozen"/>
      <selection pane="topRight" activeCell="D1" sqref="D1"/>
      <selection pane="bottomLeft" activeCell="A6" sqref="A6"/>
      <selection pane="bottomRight" activeCell="C21" sqref="C21"/>
    </sheetView>
  </sheetViews>
  <sheetFormatPr baseColWidth="10" defaultColWidth="8.7109375" defaultRowHeight="15" x14ac:dyDescent="0.25"/>
  <cols>
    <col min="1" max="1" width="5" customWidth="1"/>
    <col min="2" max="2" width="30" customWidth="1"/>
    <col min="3" max="3" width="24" customWidth="1"/>
    <col min="4" max="7" width="13" customWidth="1"/>
    <col min="8" max="8" width="15" customWidth="1"/>
    <col min="9" max="10" width="12" customWidth="1"/>
    <col min="11" max="11" width="11" customWidth="1"/>
    <col min="12" max="12" width="8" customWidth="1"/>
    <col min="13" max="13" width="40" customWidth="1"/>
  </cols>
  <sheetData>
    <row r="1" spans="1:13" ht="36" customHeight="1" x14ac:dyDescent="0.25">
      <c r="A1" s="9"/>
      <c r="B1" s="9"/>
      <c r="C1" s="8" t="s">
        <v>79</v>
      </c>
      <c r="D1" s="8"/>
      <c r="E1" s="8"/>
      <c r="F1" s="8"/>
      <c r="G1" s="8"/>
      <c r="H1" s="8"/>
      <c r="I1" s="8"/>
      <c r="J1" s="8"/>
      <c r="K1" s="8"/>
      <c r="L1" s="8"/>
      <c r="M1" s="8"/>
    </row>
    <row r="2" spans="1:13" ht="30" customHeight="1" x14ac:dyDescent="0.25">
      <c r="A2" s="6" t="s">
        <v>80</v>
      </c>
      <c r="B2" s="6"/>
      <c r="C2" s="6"/>
      <c r="D2" s="6"/>
      <c r="E2" s="6"/>
      <c r="F2" s="6"/>
      <c r="G2" s="6"/>
      <c r="H2" s="6"/>
      <c r="I2" s="6"/>
      <c r="J2" s="6"/>
      <c r="K2" s="6"/>
      <c r="L2" s="6"/>
      <c r="M2" s="6"/>
    </row>
    <row r="4" spans="1:13" ht="42" customHeight="1" x14ac:dyDescent="0.25">
      <c r="A4" s="10" t="s">
        <v>81</v>
      </c>
      <c r="B4" s="10" t="s">
        <v>82</v>
      </c>
      <c r="C4" s="10" t="s">
        <v>2</v>
      </c>
      <c r="D4" s="10" t="s">
        <v>83</v>
      </c>
      <c r="E4" s="10" t="s">
        <v>84</v>
      </c>
      <c r="F4" s="10" t="s">
        <v>85</v>
      </c>
      <c r="G4" s="10" t="s">
        <v>86</v>
      </c>
      <c r="H4" s="10" t="s">
        <v>87</v>
      </c>
      <c r="I4" s="10" t="s">
        <v>88</v>
      </c>
      <c r="J4" s="10" t="s">
        <v>89</v>
      </c>
      <c r="K4" s="10" t="s">
        <v>90</v>
      </c>
      <c r="L4" s="10" t="s">
        <v>91</v>
      </c>
      <c r="M4" s="10" t="s">
        <v>92</v>
      </c>
    </row>
    <row r="5" spans="1:13" ht="19.5" customHeight="1" x14ac:dyDescent="0.25">
      <c r="A5" s="12"/>
      <c r="B5" s="16" t="s">
        <v>93</v>
      </c>
      <c r="C5" s="12"/>
      <c r="D5" s="17">
        <v>0.25</v>
      </c>
      <c r="E5" s="17">
        <v>0.2</v>
      </c>
      <c r="F5" s="17">
        <v>0.15</v>
      </c>
      <c r="G5" s="17">
        <v>0.15</v>
      </c>
      <c r="H5" s="17">
        <v>0.15</v>
      </c>
      <c r="I5" s="17">
        <v>0.1</v>
      </c>
      <c r="J5" s="18" t="s">
        <v>94</v>
      </c>
      <c r="K5" s="19">
        <f>SUM(D5:I5)</f>
        <v>1</v>
      </c>
      <c r="L5" s="12"/>
      <c r="M5" s="12"/>
    </row>
    <row r="6" spans="1:13" ht="19.5" customHeight="1" x14ac:dyDescent="0.25">
      <c r="A6" s="20">
        <v>1</v>
      </c>
      <c r="B6" s="21" t="s">
        <v>9</v>
      </c>
      <c r="C6" s="21" t="s">
        <v>10</v>
      </c>
      <c r="D6" s="22">
        <v>5</v>
      </c>
      <c r="E6" s="22">
        <v>5</v>
      </c>
      <c r="F6" s="22">
        <v>3</v>
      </c>
      <c r="G6" s="22">
        <v>5</v>
      </c>
      <c r="H6" s="22">
        <v>5</v>
      </c>
      <c r="I6" s="22">
        <v>5</v>
      </c>
      <c r="J6" s="23" t="s">
        <v>95</v>
      </c>
      <c r="K6" s="24">
        <f t="shared" ref="K6:K25" si="0">IF(B6="","",IF(J6="Fail","Excluded",IF(COUNT(D6:I6)&lt;6,"Incomplete",ROUND(SUMPRODUCT($D$5:$I$5,D6:I6)/SUM($D$5:$I$5),2))))</f>
        <v>4.7</v>
      </c>
      <c r="L6" s="25">
        <f t="shared" ref="L6:L25" si="1">IF(ISNUMBER(K6),RANK(K6,$K$6:$K$25),"")</f>
        <v>1</v>
      </c>
      <c r="M6" s="21" t="s">
        <v>96</v>
      </c>
    </row>
    <row r="7" spans="1:13" ht="19.5" customHeight="1" x14ac:dyDescent="0.25">
      <c r="A7" s="20">
        <v>2</v>
      </c>
      <c r="B7" s="21" t="s">
        <v>16</v>
      </c>
      <c r="C7" s="21" t="s">
        <v>17</v>
      </c>
      <c r="D7" s="22">
        <v>5</v>
      </c>
      <c r="E7" s="22">
        <v>3</v>
      </c>
      <c r="F7" s="22">
        <v>1</v>
      </c>
      <c r="G7" s="22">
        <v>5</v>
      </c>
      <c r="H7" s="22">
        <v>5</v>
      </c>
      <c r="I7" s="22">
        <v>5</v>
      </c>
      <c r="J7" s="23" t="s">
        <v>95</v>
      </c>
      <c r="K7" s="24">
        <f t="shared" si="0"/>
        <v>4</v>
      </c>
      <c r="L7" s="25">
        <f t="shared" si="1"/>
        <v>2</v>
      </c>
      <c r="M7" s="21" t="s">
        <v>97</v>
      </c>
    </row>
    <row r="8" spans="1:13" ht="19.5" customHeight="1" x14ac:dyDescent="0.25">
      <c r="A8" s="20">
        <v>3</v>
      </c>
      <c r="B8" s="21" t="s">
        <v>23</v>
      </c>
      <c r="C8" s="21" t="s">
        <v>24</v>
      </c>
      <c r="D8" s="22">
        <v>3</v>
      </c>
      <c r="E8" s="22">
        <v>5</v>
      </c>
      <c r="F8" s="22">
        <v>5</v>
      </c>
      <c r="G8" s="22">
        <v>5</v>
      </c>
      <c r="H8" s="22">
        <v>3</v>
      </c>
      <c r="I8" s="22">
        <v>3</v>
      </c>
      <c r="J8" s="23" t="s">
        <v>95</v>
      </c>
      <c r="K8" s="24">
        <f t="shared" si="0"/>
        <v>4</v>
      </c>
      <c r="L8" s="25">
        <f t="shared" si="1"/>
        <v>2</v>
      </c>
      <c r="M8" s="21" t="s">
        <v>98</v>
      </c>
    </row>
    <row r="9" spans="1:13" ht="19.5" customHeight="1" x14ac:dyDescent="0.25">
      <c r="A9" s="20">
        <v>4</v>
      </c>
      <c r="B9" s="21" t="s">
        <v>30</v>
      </c>
      <c r="C9" s="21" t="s">
        <v>31</v>
      </c>
      <c r="D9" s="22">
        <v>1</v>
      </c>
      <c r="E9" s="22">
        <v>5</v>
      </c>
      <c r="F9" s="22">
        <v>5</v>
      </c>
      <c r="G9" s="22">
        <v>5</v>
      </c>
      <c r="H9" s="22">
        <v>3</v>
      </c>
      <c r="I9" s="22">
        <v>5</v>
      </c>
      <c r="J9" s="23" t="s">
        <v>95</v>
      </c>
      <c r="K9" s="24">
        <f t="shared" si="0"/>
        <v>3.7</v>
      </c>
      <c r="L9" s="25">
        <f t="shared" si="1"/>
        <v>4</v>
      </c>
      <c r="M9" s="21" t="s">
        <v>99</v>
      </c>
    </row>
    <row r="10" spans="1:13" ht="19.5" customHeight="1" x14ac:dyDescent="0.25">
      <c r="A10" s="20">
        <v>5</v>
      </c>
      <c r="B10" s="21" t="s">
        <v>37</v>
      </c>
      <c r="C10" s="21" t="s">
        <v>38</v>
      </c>
      <c r="D10" s="22">
        <v>1</v>
      </c>
      <c r="E10" s="22">
        <v>5</v>
      </c>
      <c r="F10" s="22">
        <v>3</v>
      </c>
      <c r="G10" s="22">
        <v>5</v>
      </c>
      <c r="H10" s="22">
        <v>3</v>
      </c>
      <c r="I10" s="22">
        <v>3</v>
      </c>
      <c r="J10" s="23" t="s">
        <v>95</v>
      </c>
      <c r="K10" s="24">
        <f t="shared" si="0"/>
        <v>3.2</v>
      </c>
      <c r="L10" s="25">
        <f t="shared" si="1"/>
        <v>5</v>
      </c>
      <c r="M10" s="21" t="s">
        <v>100</v>
      </c>
    </row>
    <row r="11" spans="1:13" ht="19.5" customHeight="1" x14ac:dyDescent="0.25">
      <c r="A11" s="20">
        <v>6</v>
      </c>
      <c r="B11" s="21" t="s">
        <v>44</v>
      </c>
      <c r="C11" s="21" t="s">
        <v>45</v>
      </c>
      <c r="D11" s="22">
        <v>3</v>
      </c>
      <c r="E11" s="22">
        <v>1</v>
      </c>
      <c r="F11" s="22">
        <v>5</v>
      </c>
      <c r="G11" s="22">
        <v>3</v>
      </c>
      <c r="H11" s="22">
        <v>3</v>
      </c>
      <c r="I11" s="22">
        <v>1</v>
      </c>
      <c r="J11" s="23" t="s">
        <v>95</v>
      </c>
      <c r="K11" s="24">
        <f t="shared" si="0"/>
        <v>2.7</v>
      </c>
      <c r="L11" s="25">
        <f t="shared" si="1"/>
        <v>6</v>
      </c>
      <c r="M11" s="21" t="s">
        <v>101</v>
      </c>
    </row>
    <row r="12" spans="1:13" ht="19.5" customHeight="1" x14ac:dyDescent="0.25">
      <c r="A12" s="20">
        <v>7</v>
      </c>
      <c r="B12" s="21" t="s">
        <v>51</v>
      </c>
      <c r="C12" s="21" t="s">
        <v>52</v>
      </c>
      <c r="D12" s="22">
        <v>3</v>
      </c>
      <c r="E12" s="22">
        <v>1</v>
      </c>
      <c r="F12" s="22">
        <v>3</v>
      </c>
      <c r="G12" s="22">
        <v>3</v>
      </c>
      <c r="H12" s="22">
        <v>1</v>
      </c>
      <c r="I12" s="22">
        <v>5</v>
      </c>
      <c r="J12" s="23" t="s">
        <v>95</v>
      </c>
      <c r="K12" s="24">
        <f t="shared" si="0"/>
        <v>2.5</v>
      </c>
      <c r="L12" s="25">
        <f t="shared" si="1"/>
        <v>8</v>
      </c>
      <c r="M12" s="21" t="s">
        <v>101</v>
      </c>
    </row>
    <row r="13" spans="1:13" ht="19.5" customHeight="1" x14ac:dyDescent="0.25">
      <c r="A13" s="20">
        <v>8</v>
      </c>
      <c r="B13" s="21" t="s">
        <v>56</v>
      </c>
      <c r="C13" s="21" t="s">
        <v>57</v>
      </c>
      <c r="D13" s="22">
        <v>1</v>
      </c>
      <c r="E13" s="22">
        <v>3</v>
      </c>
      <c r="F13" s="22">
        <v>3</v>
      </c>
      <c r="G13" s="22">
        <v>3</v>
      </c>
      <c r="H13" s="22">
        <v>3</v>
      </c>
      <c r="I13" s="22">
        <v>3</v>
      </c>
      <c r="J13" s="23" t="s">
        <v>95</v>
      </c>
      <c r="K13" s="24">
        <f t="shared" si="0"/>
        <v>2.5</v>
      </c>
      <c r="L13" s="25">
        <f t="shared" si="1"/>
        <v>8</v>
      </c>
      <c r="M13" s="21" t="s">
        <v>101</v>
      </c>
    </row>
    <row r="14" spans="1:13" ht="27.75" customHeight="1" x14ac:dyDescent="0.25">
      <c r="A14" s="20">
        <v>9</v>
      </c>
      <c r="B14" s="21" t="s">
        <v>62</v>
      </c>
      <c r="C14" s="21" t="s">
        <v>63</v>
      </c>
      <c r="D14" s="22">
        <v>3</v>
      </c>
      <c r="E14" s="22">
        <v>1</v>
      </c>
      <c r="F14" s="22">
        <v>1</v>
      </c>
      <c r="G14" s="22">
        <v>1</v>
      </c>
      <c r="H14" s="22">
        <v>5</v>
      </c>
      <c r="I14" s="22">
        <v>5</v>
      </c>
      <c r="J14" s="23" t="s">
        <v>95</v>
      </c>
      <c r="K14" s="24">
        <f t="shared" si="0"/>
        <v>2.5</v>
      </c>
      <c r="L14" s="25">
        <f t="shared" si="1"/>
        <v>8</v>
      </c>
      <c r="M14" s="21" t="s">
        <v>102</v>
      </c>
    </row>
    <row r="15" spans="1:13" ht="27.75" customHeight="1" x14ac:dyDescent="0.25">
      <c r="A15" s="20">
        <v>10</v>
      </c>
      <c r="B15" s="21" t="s">
        <v>69</v>
      </c>
      <c r="C15" s="21" t="s">
        <v>70</v>
      </c>
      <c r="D15" s="22">
        <v>1</v>
      </c>
      <c r="E15" s="22">
        <v>3</v>
      </c>
      <c r="F15" s="22">
        <v>3</v>
      </c>
      <c r="G15" s="22">
        <v>3</v>
      </c>
      <c r="H15" s="22">
        <v>3</v>
      </c>
      <c r="I15" s="22">
        <v>5</v>
      </c>
      <c r="J15" s="23" t="s">
        <v>95</v>
      </c>
      <c r="K15" s="24">
        <f t="shared" si="0"/>
        <v>2.7</v>
      </c>
      <c r="L15" s="25">
        <f t="shared" si="1"/>
        <v>6</v>
      </c>
      <c r="M15" s="21" t="s">
        <v>103</v>
      </c>
    </row>
    <row r="16" spans="1:13" ht="19.5" customHeight="1" x14ac:dyDescent="0.25">
      <c r="A16" s="20">
        <v>11</v>
      </c>
      <c r="B16" s="26"/>
      <c r="C16" s="26"/>
      <c r="D16" s="27"/>
      <c r="E16" s="27"/>
      <c r="F16" s="27"/>
      <c r="G16" s="27"/>
      <c r="H16" s="27"/>
      <c r="I16" s="27"/>
      <c r="J16" s="27"/>
      <c r="K16" s="24" t="str">
        <f t="shared" si="0"/>
        <v/>
      </c>
      <c r="L16" s="25" t="str">
        <f t="shared" si="1"/>
        <v/>
      </c>
      <c r="M16" s="26"/>
    </row>
    <row r="17" spans="1:13" ht="19.5" customHeight="1" x14ac:dyDescent="0.25">
      <c r="A17" s="20">
        <v>12</v>
      </c>
      <c r="B17" s="26"/>
      <c r="C17" s="26"/>
      <c r="D17" s="27"/>
      <c r="E17" s="27"/>
      <c r="F17" s="27"/>
      <c r="G17" s="27"/>
      <c r="H17" s="27"/>
      <c r="I17" s="27"/>
      <c r="J17" s="27"/>
      <c r="K17" s="24" t="str">
        <f t="shared" si="0"/>
        <v/>
      </c>
      <c r="L17" s="25" t="str">
        <f t="shared" si="1"/>
        <v/>
      </c>
      <c r="M17" s="26"/>
    </row>
    <row r="18" spans="1:13" ht="19.5" customHeight="1" x14ac:dyDescent="0.25">
      <c r="A18" s="20">
        <v>13</v>
      </c>
      <c r="B18" s="26"/>
      <c r="C18" s="26"/>
      <c r="D18" s="27"/>
      <c r="E18" s="27"/>
      <c r="F18" s="27"/>
      <c r="G18" s="27"/>
      <c r="H18" s="27"/>
      <c r="I18" s="27"/>
      <c r="J18" s="27"/>
      <c r="K18" s="24" t="str">
        <f t="shared" si="0"/>
        <v/>
      </c>
      <c r="L18" s="25" t="str">
        <f t="shared" si="1"/>
        <v/>
      </c>
      <c r="M18" s="26"/>
    </row>
    <row r="19" spans="1:13" ht="19.5" customHeight="1" x14ac:dyDescent="0.25">
      <c r="A19" s="20">
        <v>14</v>
      </c>
      <c r="B19" s="26"/>
      <c r="C19" s="26"/>
      <c r="D19" s="27"/>
      <c r="E19" s="27"/>
      <c r="F19" s="27"/>
      <c r="G19" s="27"/>
      <c r="H19" s="27"/>
      <c r="I19" s="27"/>
      <c r="J19" s="27"/>
      <c r="K19" s="24" t="str">
        <f t="shared" si="0"/>
        <v/>
      </c>
      <c r="L19" s="25" t="str">
        <f t="shared" si="1"/>
        <v/>
      </c>
      <c r="M19" s="26"/>
    </row>
    <row r="20" spans="1:13" ht="19.5" customHeight="1" x14ac:dyDescent="0.25">
      <c r="A20" s="20">
        <v>15</v>
      </c>
      <c r="B20" s="26"/>
      <c r="C20" s="26"/>
      <c r="D20" s="27"/>
      <c r="E20" s="27"/>
      <c r="F20" s="27"/>
      <c r="G20" s="27"/>
      <c r="H20" s="27"/>
      <c r="I20" s="27"/>
      <c r="J20" s="27"/>
      <c r="K20" s="24" t="str">
        <f t="shared" si="0"/>
        <v/>
      </c>
      <c r="L20" s="25" t="str">
        <f t="shared" si="1"/>
        <v/>
      </c>
      <c r="M20" s="26"/>
    </row>
    <row r="21" spans="1:13" ht="19.5" customHeight="1" x14ac:dyDescent="0.25">
      <c r="A21" s="20">
        <v>16</v>
      </c>
      <c r="B21" s="26"/>
      <c r="C21" s="26"/>
      <c r="D21" s="27"/>
      <c r="E21" s="27"/>
      <c r="F21" s="27"/>
      <c r="G21" s="27"/>
      <c r="H21" s="27"/>
      <c r="I21" s="27"/>
      <c r="J21" s="27"/>
      <c r="K21" s="24" t="str">
        <f t="shared" si="0"/>
        <v/>
      </c>
      <c r="L21" s="25" t="str">
        <f t="shared" si="1"/>
        <v/>
      </c>
      <c r="M21" s="26"/>
    </row>
    <row r="22" spans="1:13" ht="19.5" customHeight="1" x14ac:dyDescent="0.25">
      <c r="A22" s="20">
        <v>17</v>
      </c>
      <c r="B22" s="26"/>
      <c r="C22" s="26"/>
      <c r="D22" s="27"/>
      <c r="E22" s="27"/>
      <c r="F22" s="27"/>
      <c r="G22" s="27"/>
      <c r="H22" s="27"/>
      <c r="I22" s="27"/>
      <c r="J22" s="27"/>
      <c r="K22" s="24" t="str">
        <f t="shared" si="0"/>
        <v/>
      </c>
      <c r="L22" s="25" t="str">
        <f t="shared" si="1"/>
        <v/>
      </c>
      <c r="M22" s="26"/>
    </row>
    <row r="23" spans="1:13" ht="19.5" customHeight="1" x14ac:dyDescent="0.25">
      <c r="A23" s="20">
        <v>18</v>
      </c>
      <c r="B23" s="26"/>
      <c r="C23" s="26"/>
      <c r="D23" s="27"/>
      <c r="E23" s="27"/>
      <c r="F23" s="27"/>
      <c r="G23" s="27"/>
      <c r="H23" s="27"/>
      <c r="I23" s="27"/>
      <c r="J23" s="27"/>
      <c r="K23" s="24" t="str">
        <f t="shared" si="0"/>
        <v/>
      </c>
      <c r="L23" s="25" t="str">
        <f t="shared" si="1"/>
        <v/>
      </c>
      <c r="M23" s="26"/>
    </row>
    <row r="24" spans="1:13" ht="19.5" customHeight="1" x14ac:dyDescent="0.25">
      <c r="A24" s="20">
        <v>19</v>
      </c>
      <c r="B24" s="26"/>
      <c r="C24" s="26"/>
      <c r="D24" s="27"/>
      <c r="E24" s="27"/>
      <c r="F24" s="27"/>
      <c r="G24" s="27"/>
      <c r="H24" s="27"/>
      <c r="I24" s="27"/>
      <c r="J24" s="27"/>
      <c r="K24" s="24" t="str">
        <f t="shared" si="0"/>
        <v/>
      </c>
      <c r="L24" s="25" t="str">
        <f t="shared" si="1"/>
        <v/>
      </c>
      <c r="M24" s="26"/>
    </row>
    <row r="25" spans="1:13" ht="19.5" customHeight="1" x14ac:dyDescent="0.25">
      <c r="A25" s="20">
        <v>20</v>
      </c>
      <c r="B25" s="26"/>
      <c r="C25" s="26"/>
      <c r="D25" s="27"/>
      <c r="E25" s="27"/>
      <c r="F25" s="27"/>
      <c r="G25" s="27"/>
      <c r="H25" s="27"/>
      <c r="I25" s="27"/>
      <c r="J25" s="27"/>
      <c r="K25" s="24" t="str">
        <f t="shared" si="0"/>
        <v/>
      </c>
      <c r="L25" s="25" t="str">
        <f t="shared" si="1"/>
        <v/>
      </c>
      <c r="M25" s="26"/>
    </row>
    <row r="27" spans="1:13" ht="13.5" customHeight="1" x14ac:dyDescent="0.25">
      <c r="A27" s="7" t="s">
        <v>104</v>
      </c>
      <c r="B27" s="7"/>
      <c r="C27" s="7"/>
      <c r="D27" s="7"/>
      <c r="E27" s="7"/>
      <c r="F27" s="7"/>
      <c r="G27" s="7"/>
      <c r="H27" s="7"/>
      <c r="I27" s="7"/>
      <c r="J27" s="7"/>
      <c r="K27" s="7"/>
      <c r="L27" s="7"/>
      <c r="M27" s="7"/>
    </row>
    <row r="28" spans="1:13" ht="13.5" customHeight="1" x14ac:dyDescent="0.25">
      <c r="A28" s="7" t="s">
        <v>105</v>
      </c>
      <c r="B28" s="7"/>
      <c r="C28" s="7"/>
      <c r="D28" s="7"/>
      <c r="E28" s="7"/>
      <c r="F28" s="7"/>
      <c r="G28" s="7"/>
      <c r="H28" s="7"/>
      <c r="I28" s="7"/>
      <c r="J28" s="7"/>
      <c r="K28" s="7"/>
      <c r="L28" s="7"/>
      <c r="M28" s="7"/>
    </row>
  </sheetData>
  <mergeCells count="4">
    <mergeCell ref="C1:M1"/>
    <mergeCell ref="A2:M2"/>
    <mergeCell ref="A27:M27"/>
    <mergeCell ref="A28:M28"/>
  </mergeCells>
  <conditionalFormatting sqref="J6:J25">
    <cfRule type="expression" dxfId="1" priority="2">
      <formula>J6="Fail"</formula>
    </cfRule>
    <cfRule type="expression" dxfId="0" priority="3">
      <formula>J6="Pass"</formula>
    </cfRule>
  </conditionalFormatting>
  <conditionalFormatting sqref="K6:K25">
    <cfRule type="dataBar" priority="4">
      <dataBar>
        <cfvo type="num" val="0"/>
        <cfvo type="num" val="5"/>
        <color rgb="FFEB4797"/>
      </dataBar>
      <extLst>
        <ext xmlns:x14="http://schemas.microsoft.com/office/spreadsheetml/2009/9/main" uri="{B025F937-C7B1-47D3-B67F-A62EFF666E3E}">
          <x14:id>{9EDA48DF-A184-40EE-88C1-2360E0385190}</x14:id>
        </ext>
      </extLst>
    </cfRule>
  </conditionalFormatting>
  <dataValidations count="2">
    <dataValidation type="whole" allowBlank="1" showErrorMessage="1" errorTitle="Rating" error="Enter a whole number from 1 to 5." sqref="D6:I25" xr:uid="{00000000-0002-0000-0100-000000000000}">
      <formula1>1</formula1>
      <formula2>5</formula2>
    </dataValidation>
    <dataValidation type="list" allowBlank="1" sqref="J6:J25" xr:uid="{00000000-0002-0000-0100-000001000000}">
      <formula1>"Pass,Check,Fail"</formula1>
      <formula2>0</formula2>
    </dataValidation>
  </dataValidations>
  <pageMargins left="0.75" right="0.75" top="1" bottom="1" header="0.511811023622047" footer="0.511811023622047"/>
  <pageSetup fitToHeight="0" orientation="landscape" horizontalDpi="300" verticalDpi="300"/>
  <drawing r:id="rId1"/>
  <legacyDrawing r:id="rId2"/>
  <extLst>
    <ext xmlns:x14="http://schemas.microsoft.com/office/spreadsheetml/2009/9/main" uri="{78C0D931-6437-407d-A8EE-F0AAD7539E65}">
      <x14:conditionalFormattings>
        <x14:conditionalFormatting xmlns:xm="http://schemas.microsoft.com/office/excel/2006/main">
          <x14:cfRule type="dataBar" id="{9EDA48DF-A184-40EE-88C1-2360E0385190}">
            <x14:dataBar axisPosition="none">
              <x14:cfvo type="num">
                <xm:f>0</xm:f>
              </x14:cfvo>
              <x14:cfvo type="num">
                <xm:f>5</xm:f>
              </x14:cfvo>
              <x14:negativeFillColor rgb="FFEB4797"/>
            </x14:dataBar>
          </x14:cfRule>
          <xm:sqref>K6:K25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91F5C"/>
    <pageSetUpPr fitToPage="1"/>
  </sheetPr>
  <dimension ref="A1:G28"/>
  <sheetViews>
    <sheetView showGridLines="0" tabSelected="1" zoomScaleNormal="100" workbookViewId="0">
      <selection activeCell="I14" sqref="I14"/>
    </sheetView>
  </sheetViews>
  <sheetFormatPr baseColWidth="10" defaultColWidth="8.7109375" defaultRowHeight="15" x14ac:dyDescent="0.25"/>
  <cols>
    <col min="1" max="1" width="26" customWidth="1"/>
    <col min="2" max="2" width="11" customWidth="1"/>
    <col min="3" max="3" width="30" customWidth="1"/>
    <col min="4" max="4" width="44" customWidth="1"/>
    <col min="5" max="5" width="26" customWidth="1"/>
    <col min="6" max="6" width="30" customWidth="1"/>
    <col min="7" max="7" width="24" customWidth="1"/>
  </cols>
  <sheetData>
    <row r="1" spans="1:7" ht="36" customHeight="1" x14ac:dyDescent="0.25">
      <c r="A1" s="9"/>
      <c r="B1" s="8" t="s">
        <v>106</v>
      </c>
      <c r="C1" s="8"/>
      <c r="D1" s="8"/>
      <c r="E1" s="8"/>
      <c r="F1" s="8"/>
      <c r="G1" s="8"/>
    </row>
    <row r="2" spans="1:7" ht="19.5" customHeight="1" x14ac:dyDescent="0.25">
      <c r="A2" s="5" t="s">
        <v>107</v>
      </c>
      <c r="B2" s="5"/>
      <c r="C2" s="5"/>
      <c r="D2" s="5"/>
      <c r="E2" s="5"/>
      <c r="F2" s="5"/>
      <c r="G2" s="5"/>
    </row>
    <row r="3" spans="1:7" ht="15" customHeight="1" x14ac:dyDescent="0.25">
      <c r="A3" s="4" t="s">
        <v>108</v>
      </c>
      <c r="B3" s="4"/>
      <c r="C3" s="4"/>
      <c r="D3" s="4"/>
      <c r="E3" s="4"/>
      <c r="F3" s="4"/>
      <c r="G3" s="4"/>
    </row>
    <row r="4" spans="1:7" ht="15" customHeight="1" x14ac:dyDescent="0.25">
      <c r="A4" s="4" t="s">
        <v>109</v>
      </c>
      <c r="B4" s="4"/>
      <c r="C4" s="4"/>
      <c r="D4" s="4"/>
      <c r="E4" s="4"/>
      <c r="F4" s="4"/>
      <c r="G4" s="4"/>
    </row>
    <row r="5" spans="1:7" ht="15" customHeight="1" x14ac:dyDescent="0.25">
      <c r="A5" s="4" t="s">
        <v>110</v>
      </c>
      <c r="B5" s="4"/>
      <c r="C5" s="4"/>
      <c r="D5" s="4"/>
      <c r="E5" s="4"/>
      <c r="F5" s="4"/>
      <c r="G5" s="4"/>
    </row>
    <row r="6" spans="1:7" ht="15" customHeight="1" x14ac:dyDescent="0.25">
      <c r="A6" s="4" t="s">
        <v>111</v>
      </c>
      <c r="B6" s="4"/>
      <c r="C6" s="4"/>
      <c r="D6" s="4"/>
      <c r="E6" s="4"/>
      <c r="F6" s="4"/>
      <c r="G6" s="4"/>
    </row>
    <row r="7" spans="1:7" ht="15" customHeight="1" x14ac:dyDescent="0.25">
      <c r="A7" s="4" t="s">
        <v>112</v>
      </c>
      <c r="B7" s="4"/>
      <c r="C7" s="4"/>
      <c r="D7" s="4"/>
      <c r="E7" s="4"/>
      <c r="F7" s="4"/>
      <c r="G7" s="4"/>
    </row>
    <row r="9" spans="1:7" ht="30" customHeight="1" x14ac:dyDescent="0.25">
      <c r="A9" s="10" t="s">
        <v>113</v>
      </c>
      <c r="B9" s="10" t="s">
        <v>114</v>
      </c>
      <c r="C9" s="10" t="s">
        <v>115</v>
      </c>
      <c r="D9" s="10" t="s">
        <v>116</v>
      </c>
      <c r="E9" s="10" t="s">
        <v>117</v>
      </c>
      <c r="F9" s="10" t="s">
        <v>118</v>
      </c>
      <c r="G9" s="10" t="s">
        <v>119</v>
      </c>
    </row>
    <row r="10" spans="1:7" ht="28.5" customHeight="1" x14ac:dyDescent="0.25">
      <c r="A10" s="28" t="s">
        <v>83</v>
      </c>
      <c r="B10" s="29">
        <v>0.25</v>
      </c>
      <c r="C10" s="12" t="s">
        <v>120</v>
      </c>
      <c r="D10" s="12" t="s">
        <v>121</v>
      </c>
      <c r="E10" s="12" t="s">
        <v>122</v>
      </c>
      <c r="F10" s="12" t="s">
        <v>123</v>
      </c>
      <c r="G10" s="12" t="s">
        <v>124</v>
      </c>
    </row>
    <row r="11" spans="1:7" ht="28.5" customHeight="1" x14ac:dyDescent="0.25">
      <c r="A11" s="28" t="s">
        <v>84</v>
      </c>
      <c r="B11" s="29">
        <v>0.2</v>
      </c>
      <c r="C11" s="12" t="s">
        <v>125</v>
      </c>
      <c r="D11" s="12" t="s">
        <v>126</v>
      </c>
      <c r="E11" s="12" t="s">
        <v>127</v>
      </c>
      <c r="F11" s="12" t="s">
        <v>128</v>
      </c>
      <c r="G11" s="12" t="s">
        <v>129</v>
      </c>
    </row>
    <row r="12" spans="1:7" ht="28.5" customHeight="1" x14ac:dyDescent="0.25">
      <c r="A12" s="28" t="s">
        <v>85</v>
      </c>
      <c r="B12" s="29">
        <v>0.15</v>
      </c>
      <c r="C12" s="12" t="s">
        <v>130</v>
      </c>
      <c r="D12" s="12" t="s">
        <v>131</v>
      </c>
      <c r="E12" s="12" t="s">
        <v>132</v>
      </c>
      <c r="F12" s="12" t="s">
        <v>133</v>
      </c>
      <c r="G12" s="12" t="s">
        <v>134</v>
      </c>
    </row>
    <row r="13" spans="1:7" ht="28.5" customHeight="1" x14ac:dyDescent="0.25">
      <c r="A13" s="28" t="s">
        <v>86</v>
      </c>
      <c r="B13" s="29">
        <v>0.15</v>
      </c>
      <c r="C13" s="12" t="s">
        <v>135</v>
      </c>
      <c r="D13" s="12" t="s">
        <v>136</v>
      </c>
      <c r="E13" s="12" t="s">
        <v>137</v>
      </c>
      <c r="F13" s="12" t="s">
        <v>138</v>
      </c>
      <c r="G13" s="12" t="s">
        <v>124</v>
      </c>
    </row>
    <row r="14" spans="1:7" ht="28.5" customHeight="1" x14ac:dyDescent="0.25">
      <c r="A14" s="28" t="s">
        <v>87</v>
      </c>
      <c r="B14" s="29">
        <v>0.15</v>
      </c>
      <c r="C14" s="12" t="s">
        <v>139</v>
      </c>
      <c r="D14" s="12" t="s">
        <v>140</v>
      </c>
      <c r="E14" s="12" t="s">
        <v>141</v>
      </c>
      <c r="F14" s="12" t="s">
        <v>142</v>
      </c>
      <c r="G14" s="12" t="s">
        <v>124</v>
      </c>
    </row>
    <row r="15" spans="1:7" ht="28.5" customHeight="1" x14ac:dyDescent="0.25">
      <c r="A15" s="28" t="s">
        <v>88</v>
      </c>
      <c r="B15" s="29">
        <v>0.1</v>
      </c>
      <c r="C15" s="12" t="s">
        <v>143</v>
      </c>
      <c r="D15" s="12" t="s">
        <v>144</v>
      </c>
      <c r="E15" s="12" t="s">
        <v>145</v>
      </c>
      <c r="F15" s="12" t="s">
        <v>146</v>
      </c>
      <c r="G15" s="12" t="s">
        <v>124</v>
      </c>
    </row>
    <row r="16" spans="1:7" ht="28.5" customHeight="1" x14ac:dyDescent="0.25">
      <c r="A16" s="28" t="s">
        <v>7</v>
      </c>
      <c r="B16" s="30" t="s">
        <v>147</v>
      </c>
      <c r="C16" s="12" t="s">
        <v>148</v>
      </c>
      <c r="D16" s="12" t="s">
        <v>149</v>
      </c>
      <c r="E16" s="12" t="s">
        <v>150</v>
      </c>
      <c r="F16" s="12" t="s">
        <v>151</v>
      </c>
      <c r="G16" s="12" t="s">
        <v>152</v>
      </c>
    </row>
    <row r="18" spans="1:7" x14ac:dyDescent="0.25">
      <c r="A18" s="3" t="s">
        <v>153</v>
      </c>
      <c r="B18" s="3"/>
      <c r="C18" s="3"/>
      <c r="D18" s="3"/>
      <c r="E18" s="3"/>
      <c r="F18" s="3"/>
      <c r="G18" s="3"/>
    </row>
    <row r="19" spans="1:7" ht="30" customHeight="1" x14ac:dyDescent="0.25">
      <c r="A19" s="10" t="s">
        <v>82</v>
      </c>
      <c r="B19" s="2" t="s">
        <v>154</v>
      </c>
      <c r="C19" s="2"/>
      <c r="D19" s="2"/>
      <c r="E19" s="2"/>
      <c r="F19" s="2"/>
      <c r="G19" s="2"/>
    </row>
    <row r="20" spans="1:7" ht="15" customHeight="1" x14ac:dyDescent="0.25">
      <c r="A20" s="12" t="s">
        <v>9</v>
      </c>
      <c r="B20" s="1" t="s">
        <v>155</v>
      </c>
      <c r="C20" s="1"/>
      <c r="D20" s="1"/>
      <c r="E20" s="1"/>
      <c r="F20" s="1"/>
      <c r="G20" s="1"/>
    </row>
    <row r="21" spans="1:7" ht="15" customHeight="1" x14ac:dyDescent="0.25">
      <c r="A21" s="12" t="s">
        <v>16</v>
      </c>
      <c r="B21" s="1" t="s">
        <v>156</v>
      </c>
      <c r="C21" s="1"/>
      <c r="D21" s="1"/>
      <c r="E21" s="1"/>
      <c r="F21" s="1"/>
      <c r="G21" s="1"/>
    </row>
    <row r="22" spans="1:7" ht="15" customHeight="1" x14ac:dyDescent="0.25">
      <c r="A22" s="12" t="s">
        <v>23</v>
      </c>
      <c r="B22" s="1" t="s">
        <v>157</v>
      </c>
      <c r="C22" s="1"/>
      <c r="D22" s="1"/>
      <c r="E22" s="1"/>
      <c r="F22" s="1"/>
      <c r="G22" s="1"/>
    </row>
    <row r="23" spans="1:7" ht="15" customHeight="1" x14ac:dyDescent="0.25">
      <c r="A23" s="12" t="s">
        <v>30</v>
      </c>
      <c r="B23" s="1" t="s">
        <v>158</v>
      </c>
      <c r="C23" s="1"/>
      <c r="D23" s="1"/>
      <c r="E23" s="1"/>
      <c r="F23" s="1"/>
      <c r="G23" s="1"/>
    </row>
    <row r="24" spans="1:7" ht="15" customHeight="1" x14ac:dyDescent="0.25">
      <c r="A24" s="12" t="s">
        <v>37</v>
      </c>
      <c r="B24" s="1" t="s">
        <v>159</v>
      </c>
      <c r="C24" s="1"/>
      <c r="D24" s="1"/>
      <c r="E24" s="1"/>
      <c r="F24" s="1"/>
      <c r="G24" s="1"/>
    </row>
    <row r="25" spans="1:7" ht="15" customHeight="1" x14ac:dyDescent="0.25">
      <c r="A25" s="12" t="s">
        <v>44</v>
      </c>
      <c r="B25" s="1" t="s">
        <v>160</v>
      </c>
      <c r="C25" s="1"/>
      <c r="D25" s="1"/>
      <c r="E25" s="1"/>
      <c r="F25" s="1"/>
      <c r="G25" s="1"/>
    </row>
    <row r="26" spans="1:7" ht="15" customHeight="1" x14ac:dyDescent="0.25">
      <c r="A26" s="12" t="s">
        <v>51</v>
      </c>
      <c r="B26" s="1" t="s">
        <v>161</v>
      </c>
      <c r="C26" s="1"/>
      <c r="D26" s="1"/>
      <c r="E26" s="1"/>
      <c r="F26" s="1"/>
      <c r="G26" s="1"/>
    </row>
    <row r="27" spans="1:7" ht="15" customHeight="1" x14ac:dyDescent="0.25">
      <c r="A27" s="12" t="s">
        <v>56</v>
      </c>
      <c r="B27" s="1" t="s">
        <v>162</v>
      </c>
      <c r="C27" s="1"/>
      <c r="D27" s="1"/>
      <c r="E27" s="1"/>
      <c r="F27" s="1"/>
      <c r="G27" s="1"/>
    </row>
    <row r="28" spans="1:7" ht="15" customHeight="1" x14ac:dyDescent="0.25">
      <c r="A28" s="12" t="s">
        <v>163</v>
      </c>
      <c r="B28" s="1" t="s">
        <v>164</v>
      </c>
      <c r="C28" s="1"/>
      <c r="D28" s="1"/>
      <c r="E28" s="1"/>
      <c r="F28" s="1"/>
      <c r="G28" s="1"/>
    </row>
  </sheetData>
  <mergeCells count="18">
    <mergeCell ref="B26:G26"/>
    <mergeCell ref="B27:G27"/>
    <mergeCell ref="B28:G28"/>
    <mergeCell ref="B21:G21"/>
    <mergeCell ref="B22:G22"/>
    <mergeCell ref="B23:G23"/>
    <mergeCell ref="B24:G24"/>
    <mergeCell ref="B25:G25"/>
    <mergeCell ref="A6:G6"/>
    <mergeCell ref="A7:G7"/>
    <mergeCell ref="A18:G18"/>
    <mergeCell ref="B19:G19"/>
    <mergeCell ref="B20:G20"/>
    <mergeCell ref="B1:G1"/>
    <mergeCell ref="A2:G2"/>
    <mergeCell ref="A3:G3"/>
    <mergeCell ref="A4:G4"/>
    <mergeCell ref="A5:G5"/>
  </mergeCells>
  <hyperlinks>
    <hyperlink ref="B20" r:id="rId1" xr:uid="{00000000-0004-0000-0200-000000000000}"/>
    <hyperlink ref="B21" r:id="rId2" xr:uid="{00000000-0004-0000-0200-000001000000}"/>
    <hyperlink ref="B22" r:id="rId3" xr:uid="{00000000-0004-0000-0200-000002000000}"/>
    <hyperlink ref="B23" r:id="rId4" xr:uid="{00000000-0004-0000-0200-000003000000}"/>
    <hyperlink ref="B24" r:id="rId5" xr:uid="{00000000-0004-0000-0200-000004000000}"/>
    <hyperlink ref="B25" r:id="rId6" xr:uid="{00000000-0004-0000-0200-000005000000}"/>
    <hyperlink ref="B26" r:id="rId7" xr:uid="{00000000-0004-0000-0200-000006000000}"/>
    <hyperlink ref="B27" r:id="rId8" xr:uid="{00000000-0004-0000-0200-000007000000}"/>
    <hyperlink ref="B28" r:id="rId9" xr:uid="{00000000-0004-0000-0200-000008000000}"/>
  </hyperlinks>
  <pageMargins left="0.75" right="0.75" top="1" bottom="1" header="0.511811023622047" footer="0.511811023622047"/>
  <pageSetup fitToHeight="0" orientation="landscape" horizontalDpi="300" verticalDpi="300"/>
  <drawing r:id="rId1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Overview</vt:lpstr>
      <vt:lpstr>Scorecard</vt:lpstr>
      <vt:lpstr>Scoring 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Tassilo Henike</cp:lastModifiedBy>
  <cp:revision>0</cp:revision>
  <dcterms:created xsi:type="dcterms:W3CDTF">2026-10-05T12:58:24Z</dcterms:created>
  <dcterms:modified xsi:type="dcterms:W3CDTF">2026-10-05T13:04:10Z</dcterms:modified>
  <dc:language>en-US</dc:language>
</cp:coreProperties>
</file>